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2" activeTab="0"/>
  </bookViews>
  <sheets>
    <sheet name="1 кв.14г." sheetId="1" r:id="rId1"/>
  </sheets>
  <definedNames/>
  <calcPr fullCalcOnLoad="1"/>
</workbook>
</file>

<file path=xl/sharedStrings.xml><?xml version="1.0" encoding="utf-8"?>
<sst xmlns="http://schemas.openxmlformats.org/spreadsheetml/2006/main" count="221" uniqueCount="216">
  <si>
    <t>1</t>
  </si>
  <si>
    <t>2</t>
  </si>
  <si>
    <t>000 1 00 00000 00 0000 000</t>
  </si>
  <si>
    <t>НАЛОГОВЫЕ И НЕНАЛОГОВЫЕ ДОХОДЫ</t>
  </si>
  <si>
    <t>3</t>
  </si>
  <si>
    <t>000 1 01 00000 00 0000 000</t>
  </si>
  <si>
    <t>НАЛОГИ НА ПРИБЫЛЬ, ДОХОДЫ</t>
  </si>
  <si>
    <t>4</t>
  </si>
  <si>
    <t>000 1 01 02000 01 0000 110</t>
  </si>
  <si>
    <t>Налог на доходы физических лиц</t>
  </si>
  <si>
    <t>5</t>
  </si>
  <si>
    <t>000 1 01 02010 01 0000 110</t>
  </si>
  <si>
    <t>6</t>
  </si>
  <si>
    <t>7</t>
  </si>
  <si>
    <t>000 1 01 02020 01 0000 110</t>
  </si>
  <si>
    <t>8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</si>
  <si>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</si>
  <si>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</si>
  <si>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</si>
  <si>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</si>
  <si>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16</t>
  </si>
  <si>
    <t>17</t>
  </si>
  <si>
    <t>18</t>
  </si>
  <si>
    <t>000 1 06 06000 00 0000 110</t>
  </si>
  <si>
    <t>Земельный налог</t>
  </si>
  <si>
    <t>19</t>
  </si>
  <si>
    <t>23</t>
  </si>
  <si>
    <t>24</t>
  </si>
  <si>
    <t>25</t>
  </si>
  <si>
    <t>29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</si>
  <si>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</si>
  <si>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</si>
  <si>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</si>
  <si>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000 1 11 05010 00 0000 120</t>
  </si>
  <si>
    <t>35</t>
  </si>
  <si>
    <t>36</t>
  </si>
  <si>
    <t>37</t>
  </si>
  <si>
    <t>38</t>
  </si>
  <si>
    <t>39</t>
  </si>
  <si>
    <t>000 1 14 00000 00 0000 000</t>
  </si>
  <si>
    <t>ДОХОДЫ ОТ ПРОДАЖИ МАТЕРИАЛЬНЫХ И НЕМАТЕРИАЛЬНЫХ АКТИВОВ</t>
  </si>
  <si>
    <t>40</t>
  </si>
  <si>
    <t>000 1 14 06000 00 0000 430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</si>
  <si>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</si>
  <si>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</si>
  <si>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</si>
  <si>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</si>
  <si>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</si>
  <si>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</si>
  <si>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46</t>
  </si>
  <si>
    <t>47</t>
  </si>
  <si>
    <t>48</t>
  </si>
  <si>
    <t>Иные межбюджетные трансферты</t>
  </si>
  <si>
    <t>Прочие межбюджетные трансферты, передаваемые бюджетам</t>
  </si>
  <si>
    <t>42</t>
  </si>
  <si>
    <t>43</t>
  </si>
  <si>
    <t>44</t>
  </si>
  <si>
    <t>45</t>
  </si>
  <si>
    <t>13</t>
  </si>
  <si>
    <t>14</t>
  </si>
  <si>
    <t>15</t>
  </si>
  <si>
    <t>30</t>
  </si>
  <si>
    <t>41</t>
  </si>
  <si>
    <t>55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</si>
  <si>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</si>
  <si>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26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</si>
  <si>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</si>
  <si>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</si>
  <si>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000 2 02 01000 00 0000 151</t>
  </si>
  <si>
    <t>Дотации бюджетам субъектов Российской Федерации и муниципальных образований</t>
  </si>
  <si>
    <t>000 2 02 01001 00 0000 151</t>
  </si>
  <si>
    <t>Дотации на выравнивание бюджетной обеспеченности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</si>
  <si>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</si>
  <si>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</si>
  <si>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9</t>
  </si>
  <si>
    <t>10</t>
  </si>
  <si>
    <t>11</t>
  </si>
  <si>
    <t>12</t>
  </si>
  <si>
    <t>31</t>
  </si>
  <si>
    <t>32</t>
  </si>
  <si>
    <t>33</t>
  </si>
  <si>
    <t>000 1 01 02040 01 0000 110</t>
  </si>
  <si>
    <t>000 1 05 00000 00 0000 000</t>
  </si>
  <si>
    <t>НАЛОГИ НА СОВОКУПНЫЙ ДОХОД</t>
  </si>
  <si>
    <t>000 1 05 03000 01 0000 110</t>
  </si>
  <si>
    <t>Единый сельскохозяйственный налог</t>
  </si>
  <si>
    <t>000 1 05 03010 01 0000 110</t>
  </si>
  <si>
    <t>20</t>
  </si>
  <si>
    <t>21</t>
  </si>
  <si>
    <t>22</t>
  </si>
  <si>
    <t>49</t>
  </si>
  <si>
    <t>50</t>
  </si>
  <si>
    <t>51</t>
  </si>
  <si>
    <t>52</t>
  </si>
  <si>
    <t>000 1 01 02030 01 0000 110</t>
  </si>
  <si>
    <t>Приложение 1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</si>
  <si>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</si>
  <si>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</si>
  <si>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</si>
  <si>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</si>
  <si>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</si>
  <si>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</si>
  <si>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</si>
  <si>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000 1 03 02260 01 0000 110</t>
  </si>
  <si>
    <t>000 1 11 05070 00 0000 120</t>
  </si>
  <si>
    <t>Земельный налог с организаций</t>
  </si>
  <si>
    <t>000 1 06 06033 13 0000 110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</si>
  <si>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</si>
  <si>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</si>
  <si>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</si>
  <si>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</si>
  <si>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</si>
  <si>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000 1 11 05013 13 0000 120</t>
  </si>
  <si>
    <t>000 1 11 05075 13 0000 120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</si>
  <si>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</si>
  <si>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поселений (за исключением земельных участков)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</si>
  <si>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</si>
  <si>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</si>
  <si>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выравнивание бюджетной обеспеченности</t>
  </si>
  <si>
    <t>Субвенции бюджетам городских поселений на выполнение передаваемых полномочий субъектов Российской Федерации</t>
  </si>
  <si>
    <t>27</t>
  </si>
  <si>
    <t>28</t>
  </si>
  <si>
    <t>34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</si>
  <si>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</si>
  <si>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и 228 Налогового кодекса Российской Федерации</t>
    </r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</si>
  <si>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</si>
  <si>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Налогового кодекса Российской Федерации</t>
    </r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</si>
  <si>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</si>
  <si>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</si>
  <si>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</si>
  <si>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приямогонный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</si>
  <si>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000 1 05 01000 00 0000 110</t>
  </si>
  <si>
    <t>Налог, взимаемый в связи с применением упрощенной системы налогообложения</t>
  </si>
  <si>
    <t>000 1 05 01010 01 0000 110</t>
  </si>
  <si>
    <t>Налог, взимаемый с налогоплательщиков, выбравших в качестве объекта налогообложения доходы</t>
  </si>
  <si>
    <t>000 1 05 01011 01 0000 110</t>
  </si>
  <si>
    <t>000 1 05 01020 01 0000 110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</si>
  <si>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</si>
  <si>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000 1 05 01021 01 0000 110</t>
  </si>
  <si>
    <t>000 1 06 06030 00 0000 110</t>
  </si>
  <si>
    <t>000 1 06 06040 00 0000 110</t>
  </si>
  <si>
    <t>000 1 06 06043 13 0000 110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</si>
  <si>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</si>
  <si>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</t>
  </si>
  <si>
    <t>ИТОГО ДОХОДОВ</t>
  </si>
  <si>
    <t>№ строки</t>
  </si>
  <si>
    <t>Код классификации доходов бюджета</t>
  </si>
  <si>
    <t>Наименование доходов бюджета</t>
  </si>
  <si>
    <t>% исполнения</t>
  </si>
  <si>
    <t>000 2 02 15001 13 0000 151</t>
  </si>
  <si>
    <t>000 2 02 30000 00 0000 151</t>
  </si>
  <si>
    <t>Субвенции бюджетам бюджетной системы Российской Федерации</t>
  </si>
  <si>
    <t>000 2 02 30024 00 0000 151</t>
  </si>
  <si>
    <t>000 2 02 30024 13 0000 151</t>
  </si>
  <si>
    <t xml:space="preserve">000 2 02 35118 00 0000 151
</t>
  </si>
  <si>
    <t>000 2 02 35118 13 0000 151</t>
  </si>
  <si>
    <t xml:space="preserve">Субвенции бюджетам городских поселений на осуществление первичного воинского учета на территориях, где отсутствуют военные комиссариаты
</t>
  </si>
  <si>
    <t>000 2 02 40000 00 0000 151</t>
  </si>
  <si>
    <t>000 2 02 49999 00 0000 151</t>
  </si>
  <si>
    <t>000 2 02 49999 13 0000 151</t>
  </si>
  <si>
    <t>Прочие межбюджетные трансферты, передаваемые бюджетам городских поселений</t>
  </si>
  <si>
    <t>56</t>
  </si>
  <si>
    <t>57</t>
  </si>
  <si>
    <t>58</t>
  </si>
  <si>
    <t>59</t>
  </si>
  <si>
    <t>60</t>
  </si>
  <si>
    <t>61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</si>
  <si>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налог)</t>
  </si>
  <si>
    <t>000 2 02 35120 00 0000 151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</si>
  <si>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</si>
  <si>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000 2 02 35120 13 0000 151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</si>
  <si>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</si>
  <si>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</si>
  <si>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</si>
  <si>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62</t>
  </si>
  <si>
    <t>63</t>
  </si>
  <si>
    <t>64</t>
  </si>
  <si>
    <t>000 1 16 00000 00 0000 000</t>
  </si>
  <si>
    <t>ШТРАФЫ, САНКЦИИ, ВОЗМЕЩЕНИЕ УЩЕРБА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</si>
  <si>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</si>
  <si>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</si>
  <si>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>000 1 16 33050 13 0000 140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</si>
  <si>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</si>
  <si>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Утверждено на 2018 год в тысячах рублей</t>
  </si>
  <si>
    <t>Исполнено за 2018 год в тысячах рублей</t>
  </si>
  <si>
    <t>65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</si>
  <si>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</si>
  <si>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</si>
  <si>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000 1 16 32000 12 0000 140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</si>
  <si>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внутригородских районов)</t>
  </si>
  <si>
    <t>53</t>
  </si>
  <si>
    <t>54</t>
  </si>
  <si>
    <t>Исполнение доходов бюджета  Михайловского муниципального образования, по кодам классификации доходов бюджета  за            9 месяцев 2018 года.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</si>
  <si>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</si>
  <si>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</si>
  <si>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</si>
  <si>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</si>
  <si>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000 1 17 05050 13 0000 180</t>
  </si>
  <si>
    <t>Прочие неналоговые доходы бюджетов городских поселений</t>
  </si>
  <si>
    <t>000 1 05  01050 01 0000 110</t>
  </si>
  <si>
    <t>Минимальный налог, зачисляемый в бюджеты субъектов Российской Федерации(за налоговые периоды,истекшие до 1 января 2016 года)</t>
  </si>
  <si>
    <t>000 2 19 00000 00 0000 000</t>
  </si>
  <si>
    <t>ВОЗВРАТ ОСТАТКОВ СУБСИДИЙ,СУБВЕНЦИЙ И ИНЫХ МЕЖБЮДЖЕТНЫХ ТРАНСФЕРТОВ, ИМЕЮЩИХ ЦЕЛЕВОЕ НАЗНАЧЕНИЕ, ПРОШЛЫХ ЛЕТ</t>
  </si>
  <si>
    <t>000 2 19 05 000 13 0000 151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</si>
  <si>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</si>
  <si>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66</t>
  </si>
  <si>
    <t>67</t>
  </si>
  <si>
    <t>68</t>
  </si>
  <si>
    <t>000 1 17 01000 00 0000 180</t>
  </si>
  <si>
    <t>Невыясненные поступления</t>
  </si>
  <si>
    <t>000 1 17 01050 13 0000 180</t>
  </si>
  <si>
    <t>Невыясненные поступления, зачисляемые в бюджеты городских поселений</t>
  </si>
  <si>
    <t>69</t>
  </si>
  <si>
    <t>70</t>
  </si>
  <si>
    <t>от10.102018 №315</t>
  </si>
  <si>
    <t>к Постановлению администрации Михайловского муниципального образования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</si>
</sst>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1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49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72" fontId="6" fillId="0" borderId="1" xfId="0" applyNumberFormat="1" applyFont="1" applyFill="1" applyBorder="1" applyAlignment="1">
      <alignment horizontal="left" vertical="top" wrapText="1"/>
    </xf>
    <xf numFmtId="172" fontId="4" fillId="0" borderId="1" xfId="0" applyNumberFormat="1" applyFont="1" applyFill="1" applyBorder="1" applyAlignment="1">
      <alignment horizontal="left" vertical="top" wrapText="1"/>
    </xf>
    <xf numFmtId="172" fontId="6" fillId="0" borderId="1" xfId="0" applyNumberFormat="1" applyFont="1" applyFill="1" applyBorder="1" applyAlignment="1">
      <alignment horizontal="right"/>
    </xf>
    <xf numFmtId="172" fontId="7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72" fontId="4" fillId="0" borderId="0" xfId="0" applyNumberFormat="1" applyFont="1" applyFill="1" applyAlignment="1">
      <alignment horizontal="right"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2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72" fontId="6" fillId="0" borderId="2" xfId="0" applyNumberFormat="1" applyFont="1" applyFill="1" applyBorder="1" applyAlignment="1">
      <alignment horizontal="right"/>
    </xf>
    <xf numFmtId="172" fontId="3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/>
    </xf>
    <xf numFmtId="172" fontId="0" fillId="0" borderId="1" xfId="0" applyNumberFormat="1" applyFont="1" applyFill="1" applyBorder="1" applyAlignment="1">
      <alignment horizontal="right"/>
    </xf>
    <xf numFmtId="172" fontId="3" fillId="0" borderId="3" xfId="0" applyNumberFormat="1" applyFont="1" applyFill="1" applyBorder="1" applyAlignment="1">
      <alignment horizontal="right"/>
    </xf>
    <xf numFmtId="172" fontId="0" fillId="0" borderId="3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vertical="top"/>
    </xf>
    <xf numFmtId="49" fontId="0" fillId="0" borderId="1" xfId="0" applyNumberFormat="1" applyFont="1" applyFill="1" applyBorder="1" applyAlignment="1">
      <alignment horizontal="left" vertical="top"/>
    </xf>
    <xf numFmtId="172" fontId="8" fillId="0" borderId="1" xfId="0" applyNumberFormat="1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left" vertical="top" wrapText="1"/>
    </xf>
    <xf numFmtId="2" fontId="0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49" fontId="6" fillId="0" borderId="1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172" fontId="7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vertical="top" wrapText="1"/>
    </xf>
    <xf numFmtId="49" fontId="3" fillId="0" borderId="4" xfId="0" applyNumberFormat="1" applyFont="1" applyFill="1" applyBorder="1" applyAlignment="1">
      <alignment horizontal="left"/>
    </xf>
    <xf numFmtId="2" fontId="3" fillId="0" borderId="4" xfId="0" applyNumberFormat="1" applyFont="1" applyFill="1" applyBorder="1" applyAlignment="1">
      <alignment horizontal="left" vertical="top" wrapText="1"/>
    </xf>
    <xf numFmtId="172" fontId="4" fillId="0" borderId="2" xfId="0" applyNumberFormat="1" applyFont="1" applyFill="1" applyBorder="1" applyAlignment="1">
      <alignment horizontal="right"/>
    </xf>
    <xf numFmtId="172" fontId="1" fillId="0" borderId="0" xfId="0" applyNumberFormat="1" applyFont="1" applyFill="1" applyAlignment="1">
      <alignment horizontal="right"/>
    </xf>
    <xf numFmtId="49" fontId="1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49" fontId="1" fillId="0" borderId="0" xfId="0" applyNumberFormat="1" applyFont="1" applyFill="1" applyAlignment="1">
      <alignment horizontal="left"/>
    </xf>
    <xf numFmtId="49" fontId="1" fillId="0" borderId="1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1" fillId="0" borderId="0" xfId="0" applyNumberFormat="1" applyFont="1" applyFill="1" applyAlignment="1">
      <alignment/>
    </xf>
    <xf numFmtId="172" fontId="6" fillId="0" borderId="4" xfId="0" applyNumberFormat="1" applyFont="1" applyFill="1" applyBorder="1" applyAlignment="1">
      <alignment horizontal="right"/>
    </xf>
    <xf numFmtId="0" fontId="10" fillId="0" borderId="1" xfId="0" applyFont="1" applyFill="1" applyBorder="1" applyAlignment="1">
      <alignment wrapText="1"/>
    </xf>
    <xf numFmtId="0" fontId="6" fillId="0" borderId="1" xfId="0" applyNumberFormat="1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wrapText="1"/>
    </xf>
    <xf numFmtId="0" fontId="4" fillId="0" borderId="1" xfId="0" applyNumberFormat="1" applyFont="1" applyFill="1" applyBorder="1" applyAlignment="1">
      <alignment horizontal="left" vertical="top" wrapText="1"/>
    </xf>
    <xf numFmtId="172" fontId="3" fillId="0" borderId="5" xfId="0" applyNumberFormat="1" applyFont="1" applyFill="1" applyBorder="1" applyAlignment="1">
      <alignment horizontal="right"/>
    </xf>
    <xf numFmtId="2" fontId="6" fillId="0" borderId="1" xfId="0" applyNumberFormat="1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left" vertical="top" wrapText="1"/>
    </xf>
    <xf numFmtId="172" fontId="6" fillId="0" borderId="6" xfId="0" applyNumberFormat="1" applyFont="1" applyFill="1" applyBorder="1" applyAlignment="1">
      <alignment/>
    </xf>
    <xf numFmtId="2" fontId="1" fillId="0" borderId="0" xfId="0" applyNumberFormat="1" applyFont="1" applyFill="1" applyAlignment="1">
      <alignment horizontal="right" vertical="top" wrapText="1"/>
    </xf>
    <xf numFmtId="0" fontId="0" fillId="0" borderId="0" xfId="0" applyFill="1" applyAlignment="1">
      <alignment horizontal="right" vertical="top" wrapText="1"/>
    </xf>
    <xf numFmtId="2" fontId="1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0" fontId="0" fillId="0" borderId="0" xfId="0" applyAlignment="1">
      <alignment horizontal="righ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9"/>
  <sheetViews>
    <sheetView tabSelected="1" workbookViewId="0" topLeftCell="A1">
      <selection activeCell="A1" sqref="A1:F77"/>
    </sheetView>
  </sheetViews>
  <sheetFormatPr defaultColWidth="9.00390625" defaultRowHeight="12.75"/>
  <cols>
    <col min="1" max="1" width="6.50390625" style="0" customWidth="1"/>
    <col min="2" max="2" width="25.875" style="43" customWidth="1"/>
    <col min="3" max="3" width="37.875" style="7" customWidth="1"/>
    <col min="4" max="4" width="11.50390625" style="7" customWidth="1"/>
    <col min="5" max="5" width="10.125" style="10" customWidth="1"/>
    <col min="6" max="6" width="10.875" style="10" customWidth="1"/>
  </cols>
  <sheetData>
    <row r="1" spans="3:6" ht="12.75">
      <c r="C1" s="40"/>
      <c r="D1" s="59" t="s">
        <v>95</v>
      </c>
      <c r="E1" s="60"/>
      <c r="F1" s="60"/>
    </row>
    <row r="2" spans="1:6" ht="12.75">
      <c r="A2" s="1"/>
      <c r="B2" s="44"/>
      <c r="C2" s="54" t="s">
        <v>215</v>
      </c>
      <c r="D2" s="54"/>
      <c r="E2" s="55"/>
      <c r="F2" s="54"/>
    </row>
    <row r="3" spans="1:6" ht="12" customHeight="1">
      <c r="A3" s="1"/>
      <c r="B3" s="44"/>
      <c r="C3" s="56" t="s">
        <v>214</v>
      </c>
      <c r="D3" s="56"/>
      <c r="E3" s="57"/>
      <c r="F3" s="56"/>
    </row>
    <row r="4" spans="1:6" ht="12.75" hidden="1">
      <c r="A4" s="1"/>
      <c r="B4" s="44"/>
      <c r="C4" s="41"/>
      <c r="D4" s="38"/>
      <c r="E4" s="8"/>
      <c r="F4" s="8"/>
    </row>
    <row r="5" spans="1:6" ht="46.5" customHeight="1">
      <c r="A5" s="58" t="s">
        <v>192</v>
      </c>
      <c r="B5" s="58"/>
      <c r="C5" s="58"/>
      <c r="D5" s="58"/>
      <c r="E5" s="58"/>
      <c r="F5" s="58"/>
    </row>
    <row r="6" spans="1:6" ht="12.75">
      <c r="A6" s="1"/>
      <c r="B6" s="44"/>
      <c r="C6" s="41"/>
      <c r="D6" s="38"/>
      <c r="E6" s="8"/>
      <c r="F6" s="8"/>
    </row>
    <row r="7" spans="1:6" ht="54.75" customHeight="1">
      <c r="A7" s="11" t="s">
        <v>145</v>
      </c>
      <c r="B7" s="12" t="s">
        <v>146</v>
      </c>
      <c r="C7" s="13" t="s">
        <v>147</v>
      </c>
      <c r="D7" s="6" t="s">
        <v>183</v>
      </c>
      <c r="E7" s="6" t="s">
        <v>184</v>
      </c>
      <c r="F7" s="6" t="s">
        <v>148</v>
      </c>
    </row>
    <row r="8" spans="1:6" ht="12.75">
      <c r="A8" s="2" t="s">
        <v>0</v>
      </c>
      <c r="B8" s="39" t="s">
        <v>1</v>
      </c>
      <c r="C8" s="42">
        <v>3</v>
      </c>
      <c r="D8" s="39">
        <v>4</v>
      </c>
      <c r="E8" s="9" t="s">
        <v>10</v>
      </c>
      <c r="F8" s="9" t="s">
        <v>12</v>
      </c>
    </row>
    <row r="9" spans="1:6" ht="26.25">
      <c r="A9" s="2" t="s">
        <v>1</v>
      </c>
      <c r="B9" s="22" t="s">
        <v>2</v>
      </c>
      <c r="C9" s="27" t="s">
        <v>3</v>
      </c>
      <c r="D9" s="20">
        <f>D10+D16+D22+D32+D40+D46+D50+D55</f>
        <v>41792.79999999999</v>
      </c>
      <c r="E9" s="16">
        <f>E10+E16+E22+E32+E40+E46+E50+E55</f>
        <v>30042.5</v>
      </c>
      <c r="F9" s="5">
        <f>E9/D9*100</f>
        <v>71.8843915698398</v>
      </c>
    </row>
    <row r="10" spans="1:6" ht="12.75">
      <c r="A10" s="2" t="s">
        <v>4</v>
      </c>
      <c r="B10" s="22" t="s">
        <v>5</v>
      </c>
      <c r="C10" s="27" t="s">
        <v>6</v>
      </c>
      <c r="D10" s="20">
        <f>D11</f>
        <v>17146.1</v>
      </c>
      <c r="E10" s="16">
        <f>E11</f>
        <v>12157.6</v>
      </c>
      <c r="F10" s="5">
        <f aca="true" t="shared" si="0" ref="F10:F74">E10/D10*100</f>
        <v>70.90592029674387</v>
      </c>
    </row>
    <row r="11" spans="1:6" ht="12.75">
      <c r="A11" s="2" t="s">
        <v>7</v>
      </c>
      <c r="B11" s="23" t="s">
        <v>8</v>
      </c>
      <c r="C11" s="28" t="s">
        <v>9</v>
      </c>
      <c r="D11" s="20">
        <f>D12+D13+D14+D15</f>
        <v>17146.1</v>
      </c>
      <c r="E11" s="16">
        <f>E12+E13+E14+E15</f>
        <v>12157.6</v>
      </c>
      <c r="F11" s="5">
        <f t="shared" si="0"/>
        <v>70.90592029674387</v>
      </c>
    </row>
    <row r="12" spans="1:6" ht="108">
      <c r="A12" s="2" t="s">
        <v>10</v>
      </c>
      <c r="B12" s="23" t="s">
        <v>11</v>
      </c>
      <c r="C12" s="29" t="s">
        <v>124</v>
      </c>
      <c r="D12" s="21">
        <v>17027.3</v>
      </c>
      <c r="E12" s="37">
        <v>12045.1</v>
      </c>
      <c r="F12" s="5">
        <f t="shared" si="0"/>
        <v>70.73992940748093</v>
      </c>
    </row>
    <row r="13" spans="1:6" ht="144.75">
      <c r="A13" s="2" t="s">
        <v>12</v>
      </c>
      <c r="B13" s="23" t="s">
        <v>14</v>
      </c>
      <c r="C13" s="29" t="s">
        <v>66</v>
      </c>
      <c r="D13" s="21">
        <v>1.6</v>
      </c>
      <c r="E13" s="37">
        <v>0.9</v>
      </c>
      <c r="F13" s="5">
        <f t="shared" si="0"/>
        <v>56.25</v>
      </c>
    </row>
    <row r="14" spans="1:6" ht="66">
      <c r="A14" s="2" t="s">
        <v>13</v>
      </c>
      <c r="B14" s="23" t="s">
        <v>94</v>
      </c>
      <c r="C14" s="29" t="s">
        <v>125</v>
      </c>
      <c r="D14" s="21">
        <v>113.2</v>
      </c>
      <c r="E14" s="37">
        <v>107.6</v>
      </c>
      <c r="F14" s="5">
        <f t="shared" si="0"/>
        <v>95.0530035335689</v>
      </c>
    </row>
    <row r="15" spans="1:6" ht="120.75">
      <c r="A15" s="2" t="s">
        <v>15</v>
      </c>
      <c r="B15" s="23" t="s">
        <v>81</v>
      </c>
      <c r="C15" s="29" t="s">
        <v>126</v>
      </c>
      <c r="D15" s="21">
        <v>4</v>
      </c>
      <c r="E15" s="37">
        <v>4</v>
      </c>
      <c r="F15" s="5">
        <f t="shared" si="0"/>
        <v>100</v>
      </c>
    </row>
    <row r="16" spans="1:6" ht="52.5">
      <c r="A16" s="2" t="s">
        <v>74</v>
      </c>
      <c r="B16" s="22" t="s">
        <v>96</v>
      </c>
      <c r="C16" s="14" t="s">
        <v>97</v>
      </c>
      <c r="D16" s="20">
        <f>D17</f>
        <v>8172.6</v>
      </c>
      <c r="E16" s="16">
        <f>E18+E19+E20+E21</f>
        <v>6622</v>
      </c>
      <c r="F16" s="5">
        <f t="shared" si="0"/>
        <v>81.02684580182562</v>
      </c>
    </row>
    <row r="17" spans="1:6" ht="39">
      <c r="A17" s="2" t="s">
        <v>75</v>
      </c>
      <c r="B17" s="23" t="s">
        <v>98</v>
      </c>
      <c r="C17" s="15" t="s">
        <v>99</v>
      </c>
      <c r="D17" s="21">
        <f>D18+D19+D20+D21</f>
        <v>8172.6</v>
      </c>
      <c r="E17" s="19">
        <f>E18+E19+E20+E21</f>
        <v>6622</v>
      </c>
      <c r="F17" s="5">
        <f t="shared" si="0"/>
        <v>81.02684580182562</v>
      </c>
    </row>
    <row r="18" spans="1:6" ht="92.25">
      <c r="A18" s="2" t="s">
        <v>76</v>
      </c>
      <c r="B18" s="23" t="s">
        <v>100</v>
      </c>
      <c r="C18" s="15" t="s">
        <v>127</v>
      </c>
      <c r="D18" s="21">
        <v>3393.6</v>
      </c>
      <c r="E18" s="37">
        <v>2883.7</v>
      </c>
      <c r="F18" s="5">
        <f t="shared" si="0"/>
        <v>84.97465818010372</v>
      </c>
    </row>
    <row r="19" spans="1:6" ht="118.5">
      <c r="A19" s="2" t="s">
        <v>77</v>
      </c>
      <c r="B19" s="23" t="s">
        <v>101</v>
      </c>
      <c r="C19" s="15" t="s">
        <v>128</v>
      </c>
      <c r="D19" s="21">
        <v>36.3</v>
      </c>
      <c r="E19" s="37">
        <v>26.2</v>
      </c>
      <c r="F19" s="5">
        <f t="shared" si="0"/>
        <v>72.17630853994491</v>
      </c>
    </row>
    <row r="20" spans="1:6" ht="105">
      <c r="A20" s="2" t="s">
        <v>58</v>
      </c>
      <c r="B20" s="23" t="s">
        <v>102</v>
      </c>
      <c r="C20" s="15" t="s">
        <v>129</v>
      </c>
      <c r="D20" s="21">
        <v>5444.3</v>
      </c>
      <c r="E20" s="37">
        <v>4358</v>
      </c>
      <c r="F20" s="5">
        <f t="shared" si="0"/>
        <v>80.04702165567657</v>
      </c>
    </row>
    <row r="21" spans="1:6" ht="105">
      <c r="A21" s="2" t="s">
        <v>59</v>
      </c>
      <c r="B21" s="23" t="s">
        <v>103</v>
      </c>
      <c r="C21" s="15" t="s">
        <v>130</v>
      </c>
      <c r="D21" s="21">
        <v>-701.6</v>
      </c>
      <c r="E21" s="37">
        <v>-645.9</v>
      </c>
      <c r="F21" s="5">
        <f t="shared" si="0"/>
        <v>92.06100342075257</v>
      </c>
    </row>
    <row r="22" spans="1:6" ht="12.75">
      <c r="A22" s="2" t="s">
        <v>60</v>
      </c>
      <c r="B22" s="22" t="s">
        <v>82</v>
      </c>
      <c r="C22" s="3" t="s">
        <v>83</v>
      </c>
      <c r="D22" s="20">
        <f>D23+D30</f>
        <v>2676.1</v>
      </c>
      <c r="E22" s="16">
        <f>E23+E30</f>
        <v>2487.4</v>
      </c>
      <c r="F22" s="5">
        <f t="shared" si="0"/>
        <v>92.94869399499271</v>
      </c>
    </row>
    <row r="23" spans="1:6" ht="30.75" customHeight="1">
      <c r="A23" s="2" t="s">
        <v>20</v>
      </c>
      <c r="B23" s="23" t="s">
        <v>131</v>
      </c>
      <c r="C23" s="4" t="s">
        <v>132</v>
      </c>
      <c r="D23" s="21">
        <f>D24+D27</f>
        <v>2518.6</v>
      </c>
      <c r="E23" s="37">
        <f>E25+E26+E28+E29</f>
        <v>2333.9</v>
      </c>
      <c r="F23" s="5">
        <f t="shared" si="0"/>
        <v>92.66656078773923</v>
      </c>
    </row>
    <row r="24" spans="1:6" ht="42.75" customHeight="1">
      <c r="A24" s="2" t="s">
        <v>21</v>
      </c>
      <c r="B24" s="23" t="s">
        <v>133</v>
      </c>
      <c r="C24" s="4" t="s">
        <v>134</v>
      </c>
      <c r="D24" s="21">
        <f>D25+D26</f>
        <v>1477.3</v>
      </c>
      <c r="E24" s="37">
        <f>E25</f>
        <v>1480</v>
      </c>
      <c r="F24" s="5">
        <f t="shared" si="0"/>
        <v>100.18276585663035</v>
      </c>
    </row>
    <row r="25" spans="1:6" ht="42" customHeight="1">
      <c r="A25" s="2" t="s">
        <v>22</v>
      </c>
      <c r="B25" s="23" t="s">
        <v>135</v>
      </c>
      <c r="C25" s="4" t="s">
        <v>134</v>
      </c>
      <c r="D25" s="21">
        <v>1477.1</v>
      </c>
      <c r="E25" s="37">
        <v>1480</v>
      </c>
      <c r="F25" s="5">
        <f t="shared" si="0"/>
        <v>100.19633064789116</v>
      </c>
    </row>
    <row r="26" spans="1:6" ht="55.5" customHeight="1">
      <c r="A26" s="2" t="s">
        <v>25</v>
      </c>
      <c r="B26" s="23" t="s">
        <v>172</v>
      </c>
      <c r="C26" s="4" t="s">
        <v>173</v>
      </c>
      <c r="D26" s="21">
        <v>0.2</v>
      </c>
      <c r="E26" s="37">
        <v>0.2</v>
      </c>
      <c r="F26" s="5">
        <f t="shared" si="0"/>
        <v>100</v>
      </c>
    </row>
    <row r="27" spans="1:6" ht="54" customHeight="1">
      <c r="A27" s="2" t="s">
        <v>87</v>
      </c>
      <c r="B27" s="23" t="s">
        <v>136</v>
      </c>
      <c r="C27" s="4" t="s">
        <v>137</v>
      </c>
      <c r="D27" s="21">
        <f>D28</f>
        <v>1041.3</v>
      </c>
      <c r="E27" s="37">
        <f>E28</f>
        <v>858.3</v>
      </c>
      <c r="F27" s="5">
        <f t="shared" si="0"/>
        <v>82.42581388648804</v>
      </c>
    </row>
    <row r="28" spans="1:6" ht="67.5" customHeight="1">
      <c r="A28" s="2" t="s">
        <v>88</v>
      </c>
      <c r="B28" s="23" t="s">
        <v>138</v>
      </c>
      <c r="C28" s="4" t="s">
        <v>167</v>
      </c>
      <c r="D28" s="21">
        <v>1041.3</v>
      </c>
      <c r="E28" s="37">
        <v>858.3</v>
      </c>
      <c r="F28" s="5">
        <f t="shared" si="0"/>
        <v>82.42581388648804</v>
      </c>
    </row>
    <row r="29" spans="1:6" ht="56.25" customHeight="1">
      <c r="A29" s="2" t="s">
        <v>89</v>
      </c>
      <c r="B29" s="23" t="s">
        <v>199</v>
      </c>
      <c r="C29" s="4" t="s">
        <v>200</v>
      </c>
      <c r="D29" s="21">
        <v>0</v>
      </c>
      <c r="E29" s="37">
        <v>-4.6</v>
      </c>
      <c r="F29" s="5">
        <v>0</v>
      </c>
    </row>
    <row r="30" spans="1:6" ht="17.25" customHeight="1">
      <c r="A30" s="2" t="s">
        <v>26</v>
      </c>
      <c r="B30" s="23" t="s">
        <v>84</v>
      </c>
      <c r="C30" s="28" t="s">
        <v>85</v>
      </c>
      <c r="D30" s="21">
        <f>D31</f>
        <v>157.5</v>
      </c>
      <c r="E30" s="37">
        <f>E31</f>
        <v>153.5</v>
      </c>
      <c r="F30" s="5">
        <f t="shared" si="0"/>
        <v>97.46031746031746</v>
      </c>
    </row>
    <row r="31" spans="1:6" ht="12.75">
      <c r="A31" s="2" t="s">
        <v>27</v>
      </c>
      <c r="B31" s="23" t="s">
        <v>86</v>
      </c>
      <c r="C31" s="28" t="s">
        <v>85</v>
      </c>
      <c r="D31" s="21">
        <v>157.5</v>
      </c>
      <c r="E31" s="37">
        <v>153.5</v>
      </c>
      <c r="F31" s="5">
        <f t="shared" si="0"/>
        <v>97.46031746031746</v>
      </c>
    </row>
    <row r="32" spans="1:6" ht="12.75">
      <c r="A32" s="2" t="s">
        <v>28</v>
      </c>
      <c r="B32" s="22" t="s">
        <v>16</v>
      </c>
      <c r="C32" s="27" t="s">
        <v>17</v>
      </c>
      <c r="D32" s="20">
        <f>D33+D35</f>
        <v>10976.199999999999</v>
      </c>
      <c r="E32" s="16">
        <f>E33+E35</f>
        <v>6079.5</v>
      </c>
      <c r="F32" s="5">
        <f t="shared" si="0"/>
        <v>55.38802135529601</v>
      </c>
    </row>
    <row r="33" spans="1:6" ht="12.75">
      <c r="A33" s="2" t="s">
        <v>65</v>
      </c>
      <c r="B33" s="23" t="s">
        <v>18</v>
      </c>
      <c r="C33" s="28" t="s">
        <v>19</v>
      </c>
      <c r="D33" s="21">
        <f>D34</f>
        <v>6776.4</v>
      </c>
      <c r="E33" s="21">
        <f>E34</f>
        <v>2730.6</v>
      </c>
      <c r="F33" s="5">
        <f t="shared" si="0"/>
        <v>40.29573224721091</v>
      </c>
    </row>
    <row r="34" spans="1:6" ht="63" customHeight="1">
      <c r="A34" s="2" t="s">
        <v>120</v>
      </c>
      <c r="B34" s="23" t="s">
        <v>111</v>
      </c>
      <c r="C34" s="28" t="s">
        <v>110</v>
      </c>
      <c r="D34" s="21">
        <v>6776.4</v>
      </c>
      <c r="E34" s="21">
        <v>2730.6</v>
      </c>
      <c r="F34" s="5">
        <f t="shared" si="0"/>
        <v>40.29573224721091</v>
      </c>
    </row>
    <row r="35" spans="1:6" ht="12.75" customHeight="1">
      <c r="A35" s="2" t="s">
        <v>121</v>
      </c>
      <c r="B35" s="23" t="s">
        <v>23</v>
      </c>
      <c r="C35" s="28" t="s">
        <v>24</v>
      </c>
      <c r="D35" s="21">
        <f>D36+D39</f>
        <v>4199.799999999999</v>
      </c>
      <c r="E35" s="21">
        <f>E37+E39</f>
        <v>3348.9</v>
      </c>
      <c r="F35" s="5">
        <f t="shared" si="0"/>
        <v>79.73951140530502</v>
      </c>
    </row>
    <row r="36" spans="1:6" ht="17.25" customHeight="1">
      <c r="A36" s="2" t="s">
        <v>29</v>
      </c>
      <c r="B36" s="23" t="s">
        <v>139</v>
      </c>
      <c r="C36" s="28" t="s">
        <v>105</v>
      </c>
      <c r="D36" s="21">
        <f>D37</f>
        <v>2105.7</v>
      </c>
      <c r="E36" s="21">
        <f>E37</f>
        <v>1925.9</v>
      </c>
      <c r="F36" s="5">
        <f t="shared" si="0"/>
        <v>91.46127178610439</v>
      </c>
    </row>
    <row r="37" spans="1:6" ht="53.25" customHeight="1">
      <c r="A37" s="2" t="s">
        <v>61</v>
      </c>
      <c r="B37" s="23" t="s">
        <v>106</v>
      </c>
      <c r="C37" s="28" t="s">
        <v>107</v>
      </c>
      <c r="D37" s="21">
        <v>2105.7</v>
      </c>
      <c r="E37" s="21">
        <v>1925.9</v>
      </c>
      <c r="F37" s="5">
        <f t="shared" si="0"/>
        <v>91.46127178610439</v>
      </c>
    </row>
    <row r="38" spans="1:6" ht="16.5" customHeight="1">
      <c r="A38" s="2" t="s">
        <v>78</v>
      </c>
      <c r="B38" s="23" t="s">
        <v>140</v>
      </c>
      <c r="C38" s="28" t="s">
        <v>108</v>
      </c>
      <c r="D38" s="21">
        <f>D39</f>
        <v>2094.1</v>
      </c>
      <c r="E38" s="21">
        <f>E39</f>
        <v>1423</v>
      </c>
      <c r="F38" s="5">
        <f t="shared" si="0"/>
        <v>67.95281982713338</v>
      </c>
    </row>
    <row r="39" spans="1:6" ht="51.75" customHeight="1">
      <c r="A39" s="2" t="s">
        <v>79</v>
      </c>
      <c r="B39" s="23" t="s">
        <v>141</v>
      </c>
      <c r="C39" s="28" t="s">
        <v>109</v>
      </c>
      <c r="D39" s="21">
        <v>2094.1</v>
      </c>
      <c r="E39" s="21">
        <v>1423</v>
      </c>
      <c r="F39" s="5">
        <f t="shared" si="0"/>
        <v>67.95281982713338</v>
      </c>
    </row>
    <row r="40" spans="1:6" ht="54.75" customHeight="1">
      <c r="A40" s="2" t="s">
        <v>80</v>
      </c>
      <c r="B40" s="22" t="s">
        <v>30</v>
      </c>
      <c r="C40" s="27" t="s">
        <v>31</v>
      </c>
      <c r="D40" s="20">
        <f>D41+D44</f>
        <v>2058.2</v>
      </c>
      <c r="E40" s="20">
        <f>E41</f>
        <v>1942.6999999999998</v>
      </c>
      <c r="F40" s="5">
        <f t="shared" si="0"/>
        <v>94.38830045670976</v>
      </c>
    </row>
    <row r="41" spans="1:6" ht="39" customHeight="1">
      <c r="A41" s="2" t="s">
        <v>122</v>
      </c>
      <c r="B41" s="23" t="s">
        <v>32</v>
      </c>
      <c r="C41" s="28" t="s">
        <v>64</v>
      </c>
      <c r="D41" s="21">
        <f>D42</f>
        <v>1600</v>
      </c>
      <c r="E41" s="21">
        <f>E42+E45</f>
        <v>1942.6999999999998</v>
      </c>
      <c r="F41" s="5">
        <f t="shared" si="0"/>
        <v>121.41875</v>
      </c>
    </row>
    <row r="42" spans="1:6" ht="92.25">
      <c r="A42" s="2" t="s">
        <v>34</v>
      </c>
      <c r="B42" s="23" t="s">
        <v>33</v>
      </c>
      <c r="C42" s="28" t="s">
        <v>67</v>
      </c>
      <c r="D42" s="21">
        <f>D43</f>
        <v>1600</v>
      </c>
      <c r="E42" s="21">
        <f>E43</f>
        <v>1587.6</v>
      </c>
      <c r="F42" s="5">
        <f t="shared" si="0"/>
        <v>99.225</v>
      </c>
    </row>
    <row r="43" spans="1:6" ht="105">
      <c r="A43" s="2" t="s">
        <v>35</v>
      </c>
      <c r="B43" s="23" t="s">
        <v>112</v>
      </c>
      <c r="C43" s="28" t="s">
        <v>123</v>
      </c>
      <c r="D43" s="21">
        <v>1600</v>
      </c>
      <c r="E43" s="21">
        <v>1587.6</v>
      </c>
      <c r="F43" s="5">
        <f t="shared" si="0"/>
        <v>99.225</v>
      </c>
    </row>
    <row r="44" spans="1:6" ht="54" customHeight="1">
      <c r="A44" s="2" t="s">
        <v>36</v>
      </c>
      <c r="B44" s="23" t="s">
        <v>104</v>
      </c>
      <c r="C44" s="28" t="s">
        <v>114</v>
      </c>
      <c r="D44" s="21">
        <f>D45</f>
        <v>458.2</v>
      </c>
      <c r="E44" s="21">
        <f>E45</f>
        <v>355.1</v>
      </c>
      <c r="F44" s="5">
        <f t="shared" si="0"/>
        <v>77.49890877346137</v>
      </c>
    </row>
    <row r="45" spans="1:6" ht="52.5">
      <c r="A45" s="2" t="s">
        <v>37</v>
      </c>
      <c r="B45" s="23" t="s">
        <v>113</v>
      </c>
      <c r="C45" s="28" t="s">
        <v>115</v>
      </c>
      <c r="D45" s="21">
        <v>458.2</v>
      </c>
      <c r="E45" s="21">
        <v>355.1</v>
      </c>
      <c r="F45" s="5">
        <f t="shared" si="0"/>
        <v>77.49890877346137</v>
      </c>
    </row>
    <row r="46" spans="1:6" ht="39">
      <c r="A46" s="2" t="s">
        <v>38</v>
      </c>
      <c r="B46" s="22" t="s">
        <v>39</v>
      </c>
      <c r="C46" s="27" t="s">
        <v>40</v>
      </c>
      <c r="D46" s="20">
        <f>D47</f>
        <v>425</v>
      </c>
      <c r="E46" s="20">
        <f>E49</f>
        <v>418.5</v>
      </c>
      <c r="F46" s="5">
        <f t="shared" si="0"/>
        <v>98.47058823529412</v>
      </c>
    </row>
    <row r="47" spans="1:6" ht="39">
      <c r="A47" s="2" t="s">
        <v>41</v>
      </c>
      <c r="B47" s="23" t="s">
        <v>42</v>
      </c>
      <c r="C47" s="28" t="s">
        <v>142</v>
      </c>
      <c r="D47" s="21">
        <f>D48</f>
        <v>425</v>
      </c>
      <c r="E47" s="21">
        <f>E48</f>
        <v>418.5</v>
      </c>
      <c r="F47" s="5">
        <f t="shared" si="0"/>
        <v>98.47058823529412</v>
      </c>
    </row>
    <row r="48" spans="1:6" ht="39">
      <c r="A48" s="2" t="s">
        <v>62</v>
      </c>
      <c r="B48" s="23" t="s">
        <v>43</v>
      </c>
      <c r="C48" s="28" t="s">
        <v>44</v>
      </c>
      <c r="D48" s="21">
        <f>D49</f>
        <v>425</v>
      </c>
      <c r="E48" s="21">
        <f>E49</f>
        <v>418.5</v>
      </c>
      <c r="F48" s="5">
        <f t="shared" si="0"/>
        <v>98.47058823529412</v>
      </c>
    </row>
    <row r="49" spans="1:6" ht="66">
      <c r="A49" s="2" t="s">
        <v>54</v>
      </c>
      <c r="B49" s="23" t="s">
        <v>116</v>
      </c>
      <c r="C49" s="28" t="s">
        <v>117</v>
      </c>
      <c r="D49" s="21">
        <v>425</v>
      </c>
      <c r="E49" s="21">
        <v>418.5</v>
      </c>
      <c r="F49" s="5">
        <f t="shared" si="0"/>
        <v>98.47058823529412</v>
      </c>
    </row>
    <row r="50" spans="1:6" ht="22.5">
      <c r="A50" s="2" t="s">
        <v>55</v>
      </c>
      <c r="B50" s="30" t="s">
        <v>177</v>
      </c>
      <c r="C50" s="26" t="s">
        <v>178</v>
      </c>
      <c r="D50" s="17">
        <f>D54+D51</f>
        <v>48.6</v>
      </c>
      <c r="E50" s="20">
        <f>E52+E54</f>
        <v>48.6</v>
      </c>
      <c r="F50" s="5">
        <f t="shared" si="0"/>
        <v>100</v>
      </c>
    </row>
    <row r="51" spans="1:6" ht="45">
      <c r="A51" s="2" t="s">
        <v>56</v>
      </c>
      <c r="B51" s="31" t="s">
        <v>186</v>
      </c>
      <c r="C51" s="32" t="s">
        <v>187</v>
      </c>
      <c r="D51" s="19">
        <f>D52</f>
        <v>4.6</v>
      </c>
      <c r="E51" s="19">
        <f>E52</f>
        <v>4.6</v>
      </c>
      <c r="F51" s="5">
        <f t="shared" si="0"/>
        <v>100</v>
      </c>
    </row>
    <row r="52" spans="1:6" ht="51" customHeight="1">
      <c r="A52" s="2" t="s">
        <v>57</v>
      </c>
      <c r="B52" s="31" t="s">
        <v>188</v>
      </c>
      <c r="C52" s="32" t="s">
        <v>189</v>
      </c>
      <c r="D52" s="19">
        <v>4.6</v>
      </c>
      <c r="E52" s="19">
        <v>4.6</v>
      </c>
      <c r="F52" s="5">
        <f t="shared" si="0"/>
        <v>100</v>
      </c>
    </row>
    <row r="53" spans="1:6" ht="92.25">
      <c r="A53" s="2" t="s">
        <v>49</v>
      </c>
      <c r="B53" s="33" t="s">
        <v>179</v>
      </c>
      <c r="C53" s="34" t="s">
        <v>180</v>
      </c>
      <c r="D53" s="19">
        <f>D54</f>
        <v>44</v>
      </c>
      <c r="E53" s="19">
        <f>E54</f>
        <v>44</v>
      </c>
      <c r="F53" s="5">
        <f t="shared" si="0"/>
        <v>100</v>
      </c>
    </row>
    <row r="54" spans="1:6" ht="90.75" customHeight="1">
      <c r="A54" s="2" t="s">
        <v>50</v>
      </c>
      <c r="B54" s="33" t="s">
        <v>181</v>
      </c>
      <c r="C54" s="34" t="s">
        <v>182</v>
      </c>
      <c r="D54" s="19">
        <v>44</v>
      </c>
      <c r="E54" s="37">
        <v>44</v>
      </c>
      <c r="F54" s="5">
        <f t="shared" si="0"/>
        <v>100</v>
      </c>
    </row>
    <row r="55" spans="1:6" ht="12.75">
      <c r="A55" s="2" t="s">
        <v>51</v>
      </c>
      <c r="B55" s="46" t="s">
        <v>193</v>
      </c>
      <c r="C55" s="47" t="s">
        <v>194</v>
      </c>
      <c r="D55" s="17">
        <f>D59</f>
        <v>290</v>
      </c>
      <c r="E55" s="17">
        <f>E59+E57</f>
        <v>286.2</v>
      </c>
      <c r="F55" s="5">
        <f t="shared" si="0"/>
        <v>98.6896551724138</v>
      </c>
    </row>
    <row r="56" spans="1:6" ht="12.75">
      <c r="A56" s="2" t="s">
        <v>90</v>
      </c>
      <c r="B56" s="25" t="s">
        <v>208</v>
      </c>
      <c r="C56" s="4" t="s">
        <v>209</v>
      </c>
      <c r="D56" s="19">
        <f>D57</f>
        <v>0</v>
      </c>
      <c r="E56" s="19">
        <f>E57</f>
        <v>0.4</v>
      </c>
      <c r="F56" s="5">
        <v>0</v>
      </c>
    </row>
    <row r="57" spans="1:6" ht="27" customHeight="1">
      <c r="A57" s="2" t="s">
        <v>91</v>
      </c>
      <c r="B57" s="25" t="s">
        <v>210</v>
      </c>
      <c r="C57" s="4" t="s">
        <v>211</v>
      </c>
      <c r="D57" s="19">
        <v>0</v>
      </c>
      <c r="E57" s="19">
        <v>0.4</v>
      </c>
      <c r="F57" s="5">
        <v>0</v>
      </c>
    </row>
    <row r="58" spans="1:6" ht="12.75">
      <c r="A58" s="2" t="s">
        <v>92</v>
      </c>
      <c r="B58" s="48" t="s">
        <v>195</v>
      </c>
      <c r="C58" s="49" t="s">
        <v>196</v>
      </c>
      <c r="D58" s="19">
        <f>D59</f>
        <v>290</v>
      </c>
      <c r="E58" s="19">
        <f>E59</f>
        <v>285.8</v>
      </c>
      <c r="F58" s="5">
        <f t="shared" si="0"/>
        <v>98.55172413793105</v>
      </c>
    </row>
    <row r="59" spans="1:6" ht="26.25">
      <c r="A59" s="2" t="s">
        <v>93</v>
      </c>
      <c r="B59" s="48" t="s">
        <v>197</v>
      </c>
      <c r="C59" s="49" t="s">
        <v>198</v>
      </c>
      <c r="D59" s="19">
        <v>290</v>
      </c>
      <c r="E59" s="19">
        <v>285.8</v>
      </c>
      <c r="F59" s="5">
        <f t="shared" si="0"/>
        <v>98.55172413793105</v>
      </c>
    </row>
    <row r="60" spans="1:6" ht="12.75">
      <c r="A60" s="2" t="s">
        <v>190</v>
      </c>
      <c r="B60" s="24" t="s">
        <v>45</v>
      </c>
      <c r="C60" s="3" t="s">
        <v>46</v>
      </c>
      <c r="D60" s="17">
        <f>D61</f>
        <v>190516.39999999997</v>
      </c>
      <c r="E60" s="17">
        <f>E61+E75</f>
        <v>115984.4</v>
      </c>
      <c r="F60" s="5">
        <f t="shared" si="0"/>
        <v>60.878958451870815</v>
      </c>
    </row>
    <row r="61" spans="1:6" ht="41.25" customHeight="1">
      <c r="A61" s="2" t="s">
        <v>191</v>
      </c>
      <c r="B61" s="24" t="s">
        <v>47</v>
      </c>
      <c r="C61" s="3" t="s">
        <v>48</v>
      </c>
      <c r="D61" s="17">
        <f>D62+D72+D65</f>
        <v>190516.39999999997</v>
      </c>
      <c r="E61" s="17">
        <f>E62+E65+E72</f>
        <v>117780.79999999999</v>
      </c>
      <c r="F61" s="5">
        <f t="shared" si="0"/>
        <v>61.82186940336896</v>
      </c>
    </row>
    <row r="62" spans="1:6" ht="39">
      <c r="A62" s="2" t="s">
        <v>63</v>
      </c>
      <c r="B62" s="24" t="s">
        <v>68</v>
      </c>
      <c r="C62" s="14" t="s">
        <v>69</v>
      </c>
      <c r="D62" s="17">
        <f>D63</f>
        <v>5860.8</v>
      </c>
      <c r="E62" s="17">
        <f>E64</f>
        <v>4395.6</v>
      </c>
      <c r="F62" s="5">
        <f t="shared" si="0"/>
        <v>75</v>
      </c>
    </row>
    <row r="63" spans="1:6" ht="29.25" customHeight="1">
      <c r="A63" s="2" t="s">
        <v>161</v>
      </c>
      <c r="B63" s="18" t="s">
        <v>70</v>
      </c>
      <c r="C63" s="15" t="s">
        <v>71</v>
      </c>
      <c r="D63" s="19">
        <f>D64</f>
        <v>5860.8</v>
      </c>
      <c r="E63" s="19">
        <f>E64</f>
        <v>4395.6</v>
      </c>
      <c r="F63" s="5">
        <f t="shared" si="0"/>
        <v>75</v>
      </c>
    </row>
    <row r="64" spans="1:6" ht="39">
      <c r="A64" s="2" t="s">
        <v>162</v>
      </c>
      <c r="B64" s="18" t="s">
        <v>149</v>
      </c>
      <c r="C64" s="15" t="s">
        <v>118</v>
      </c>
      <c r="D64" s="19">
        <v>5860.8</v>
      </c>
      <c r="E64" s="19">
        <v>4395.6</v>
      </c>
      <c r="F64" s="5">
        <f t="shared" si="0"/>
        <v>75</v>
      </c>
    </row>
    <row r="65" spans="1:6" ht="26.25">
      <c r="A65" s="2" t="s">
        <v>163</v>
      </c>
      <c r="B65" s="24" t="s">
        <v>150</v>
      </c>
      <c r="C65" s="14" t="s">
        <v>151</v>
      </c>
      <c r="D65" s="17">
        <f>D67+D71+D69</f>
        <v>724.3000000000001</v>
      </c>
      <c r="E65" s="17">
        <f>E67+E69+E71</f>
        <v>724.3</v>
      </c>
      <c r="F65" s="5">
        <f t="shared" si="0"/>
        <v>99.99999999999999</v>
      </c>
    </row>
    <row r="66" spans="1:9" ht="39">
      <c r="A66" s="2" t="s">
        <v>164</v>
      </c>
      <c r="B66" s="25" t="s">
        <v>152</v>
      </c>
      <c r="C66" s="15" t="s">
        <v>72</v>
      </c>
      <c r="D66" s="19">
        <f>D67</f>
        <v>0.1</v>
      </c>
      <c r="E66" s="19">
        <f>E67</f>
        <v>0.1</v>
      </c>
      <c r="F66" s="5">
        <f t="shared" si="0"/>
        <v>100</v>
      </c>
      <c r="I66" s="7"/>
    </row>
    <row r="67" spans="1:6" ht="52.5">
      <c r="A67" s="2" t="s">
        <v>165</v>
      </c>
      <c r="B67" s="25" t="s">
        <v>153</v>
      </c>
      <c r="C67" s="15" t="s">
        <v>119</v>
      </c>
      <c r="D67" s="19">
        <v>0.1</v>
      </c>
      <c r="E67" s="19">
        <v>0.1</v>
      </c>
      <c r="F67" s="5">
        <f t="shared" si="0"/>
        <v>100</v>
      </c>
    </row>
    <row r="68" spans="1:6" ht="27.75" customHeight="1">
      <c r="A68" s="2" t="s">
        <v>166</v>
      </c>
      <c r="B68" s="25" t="s">
        <v>168</v>
      </c>
      <c r="C68" s="15" t="s">
        <v>169</v>
      </c>
      <c r="D68" s="19">
        <f>D69</f>
        <v>51.2</v>
      </c>
      <c r="E68" s="19">
        <f>E69</f>
        <v>51.2</v>
      </c>
      <c r="F68" s="5">
        <f t="shared" si="0"/>
        <v>100</v>
      </c>
    </row>
    <row r="69" spans="1:6" ht="92.25">
      <c r="A69" s="2" t="s">
        <v>174</v>
      </c>
      <c r="B69" s="25" t="s">
        <v>170</v>
      </c>
      <c r="C69" s="15" t="s">
        <v>171</v>
      </c>
      <c r="D69" s="19">
        <v>51.2</v>
      </c>
      <c r="E69" s="19">
        <v>51.2</v>
      </c>
      <c r="F69" s="5">
        <f t="shared" si="0"/>
        <v>100</v>
      </c>
    </row>
    <row r="70" spans="1:6" ht="16.5" customHeight="1">
      <c r="A70" s="2" t="s">
        <v>175</v>
      </c>
      <c r="B70" s="18" t="s">
        <v>154</v>
      </c>
      <c r="C70" s="15" t="s">
        <v>73</v>
      </c>
      <c r="D70" s="19">
        <f>D71</f>
        <v>673</v>
      </c>
      <c r="E70" s="19">
        <f>E71</f>
        <v>673</v>
      </c>
      <c r="F70" s="5">
        <f t="shared" si="0"/>
        <v>100</v>
      </c>
    </row>
    <row r="71" spans="1:6" ht="29.25" customHeight="1">
      <c r="A71" s="2" t="s">
        <v>176</v>
      </c>
      <c r="B71" s="18" t="s">
        <v>155</v>
      </c>
      <c r="C71" s="15" t="s">
        <v>156</v>
      </c>
      <c r="D71" s="19">
        <v>673</v>
      </c>
      <c r="E71" s="19">
        <v>673</v>
      </c>
      <c r="F71" s="5">
        <f t="shared" si="0"/>
        <v>100</v>
      </c>
    </row>
    <row r="72" spans="1:6" ht="20.25" customHeight="1">
      <c r="A72" s="2" t="s">
        <v>185</v>
      </c>
      <c r="B72" s="24" t="s">
        <v>157</v>
      </c>
      <c r="C72" s="3" t="s">
        <v>52</v>
      </c>
      <c r="D72" s="17">
        <f>D73</f>
        <v>183931.3</v>
      </c>
      <c r="E72" s="17">
        <f>E74</f>
        <v>112660.9</v>
      </c>
      <c r="F72" s="5">
        <f t="shared" si="0"/>
        <v>61.25161949053805</v>
      </c>
    </row>
    <row r="73" spans="1:6" ht="27.75" customHeight="1">
      <c r="A73" s="2" t="s">
        <v>205</v>
      </c>
      <c r="B73" s="25" t="s">
        <v>158</v>
      </c>
      <c r="C73" s="4" t="s">
        <v>53</v>
      </c>
      <c r="D73" s="19">
        <f>D74</f>
        <v>183931.3</v>
      </c>
      <c r="E73" s="19">
        <f>E74</f>
        <v>112660.9</v>
      </c>
      <c r="F73" s="5">
        <f t="shared" si="0"/>
        <v>61.25161949053805</v>
      </c>
    </row>
    <row r="74" spans="1:6" ht="39" customHeight="1">
      <c r="A74" s="2" t="s">
        <v>206</v>
      </c>
      <c r="B74" s="25" t="s">
        <v>159</v>
      </c>
      <c r="C74" s="4" t="s">
        <v>160</v>
      </c>
      <c r="D74" s="19">
        <v>183931.3</v>
      </c>
      <c r="E74" s="19">
        <v>112660.9</v>
      </c>
      <c r="F74" s="5">
        <f t="shared" si="0"/>
        <v>61.25161949053805</v>
      </c>
    </row>
    <row r="75" spans="1:6" ht="52.5" customHeight="1">
      <c r="A75" s="2" t="s">
        <v>207</v>
      </c>
      <c r="B75" s="30" t="s">
        <v>201</v>
      </c>
      <c r="C75" s="51" t="s">
        <v>202</v>
      </c>
      <c r="D75" s="17">
        <v>0</v>
      </c>
      <c r="E75" s="17">
        <f>E76</f>
        <v>-1796.4</v>
      </c>
      <c r="F75" s="5">
        <f>F76</f>
        <v>0</v>
      </c>
    </row>
    <row r="76" spans="1:6" ht="52.5" customHeight="1">
      <c r="A76" s="2" t="s">
        <v>212</v>
      </c>
      <c r="B76" s="31" t="s">
        <v>203</v>
      </c>
      <c r="C76" s="52" t="s">
        <v>204</v>
      </c>
      <c r="D76" s="19">
        <v>0</v>
      </c>
      <c r="E76" s="19">
        <v>-1796.4</v>
      </c>
      <c r="F76" s="5">
        <v>0</v>
      </c>
    </row>
    <row r="77" spans="1:6" ht="13.5" thickBot="1">
      <c r="A77" s="2" t="s">
        <v>213</v>
      </c>
      <c r="B77" s="35" t="s">
        <v>143</v>
      </c>
      <c r="C77" s="36" t="s">
        <v>144</v>
      </c>
      <c r="D77" s="50">
        <f>D9+D60</f>
        <v>232309.19999999995</v>
      </c>
      <c r="E77" s="53">
        <f>E9+E60</f>
        <v>146026.9</v>
      </c>
      <c r="F77" s="45">
        <f>E77/D77*100</f>
        <v>62.85885363128108</v>
      </c>
    </row>
    <row r="78" ht="12.75">
      <c r="B78" s="7"/>
    </row>
    <row r="79" ht="12.75">
      <c r="B79" s="7"/>
    </row>
    <row r="80" ht="12.75">
      <c r="B80" s="7"/>
    </row>
    <row r="81" ht="12.75">
      <c r="B81" s="7"/>
    </row>
    <row r="82" ht="12.75">
      <c r="B82" s="7"/>
    </row>
    <row r="83" ht="12.75">
      <c r="B83" s="7"/>
    </row>
    <row r="84" ht="12.75">
      <c r="B84" s="7"/>
    </row>
    <row r="85" ht="12.75">
      <c r="B85" s="7"/>
    </row>
    <row r="86" ht="12.75">
      <c r="B86" s="7"/>
    </row>
    <row r="87" ht="12.75">
      <c r="B87" s="7"/>
    </row>
    <row r="88" spans="2:3" ht="12.75">
      <c r="B88"/>
      <c r="C88"/>
    </row>
    <row r="89" spans="2:3" ht="12.75">
      <c r="B89"/>
      <c r="C89"/>
    </row>
  </sheetData>
  <mergeCells count="4">
    <mergeCell ref="C2:F2"/>
    <mergeCell ref="C3:F3"/>
    <mergeCell ref="A5:F5"/>
    <mergeCell ref="D1:F1"/>
  </mergeCells>
  <printOptions/>
  <pageMargins left="0.75" right="0.4" top="0.57" bottom="0.61" header="0.5" footer="0.5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</dc:creator>
  <cp:keywords/>
  <dc:description/>
  <cp:lastModifiedBy>Пользователь</cp:lastModifiedBy>
  <cp:lastPrinted>2018-10-18T09:25:01Z</cp:lastPrinted>
  <dcterms:created xsi:type="dcterms:W3CDTF">2009-11-02T10:02:05Z</dcterms:created>
  <dcterms:modified xsi:type="dcterms:W3CDTF">2018-10-18T09:31:42Z</dcterms:modified>
  <cp:category/>
  <cp:version/>
  <cp:contentType/>
  <cp:contentStatus/>
</cp:coreProperties>
</file>